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erto.giuliani\Desktop\Gas-Caffaro Rev 01\"/>
    </mc:Choice>
  </mc:AlternateContent>
  <xr:revisionPtr revIDLastSave="0" documentId="13_ncr:1_{91A330B3-45AC-4917-AFD6-51B45D7FD9FB}" xr6:coauthVersionLast="36" xr6:coauthVersionMax="36" xr10:uidLastSave="{00000000-0000-0000-0000-000000000000}"/>
  <bookViews>
    <workbookView xWindow="0" yWindow="0" windowWidth="28800" windowHeight="14025" xr2:uid="{77E15BB3-C0E5-4068-8C20-91CEDEC453C3}"/>
  </bookViews>
  <sheets>
    <sheet name="Foglio1" sheetId="1" r:id="rId1"/>
  </sheets>
  <definedNames>
    <definedName name="_xlnm.Print_Area" localSheetId="0">Foglio1!$A$1:$AD$17</definedName>
    <definedName name="_xlnm.Print_Titles" localSheetId="0">Foglio1!$A:$B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9" i="1" l="1"/>
  <c r="V9" i="1" s="1"/>
  <c r="Q8" i="1"/>
  <c r="V8" i="1" s="1"/>
  <c r="Q7" i="1"/>
  <c r="Q6" i="1"/>
  <c r="V6" i="1" s="1"/>
  <c r="Q5" i="1"/>
  <c r="V5" i="1" s="1"/>
  <c r="Q4" i="1"/>
  <c r="V4" i="1" s="1"/>
  <c r="Q3" i="1"/>
  <c r="S3" i="1"/>
  <c r="V7" i="1"/>
  <c r="K3" i="1"/>
  <c r="J3" i="1"/>
  <c r="I9" i="1"/>
  <c r="I8" i="1"/>
  <c r="I4" i="1"/>
  <c r="I5" i="1"/>
  <c r="I6" i="1"/>
  <c r="I7" i="1"/>
  <c r="I3" i="1"/>
  <c r="H9" i="1"/>
  <c r="H8" i="1"/>
  <c r="H4" i="1"/>
  <c r="H5" i="1"/>
  <c r="H6" i="1"/>
  <c r="H7" i="1"/>
  <c r="H3" i="1"/>
  <c r="V3" i="1" l="1"/>
  <c r="N3" i="1"/>
  <c r="N4" i="1"/>
  <c r="N5" i="1"/>
  <c r="N6" i="1"/>
  <c r="N7" i="1"/>
  <c r="N8" i="1"/>
  <c r="N9" i="1"/>
  <c r="M4" i="1"/>
  <c r="M5" i="1"/>
  <c r="M6" i="1"/>
  <c r="M8" i="1"/>
  <c r="M9" i="1"/>
  <c r="Y3" i="1"/>
  <c r="Y4" i="1"/>
  <c r="Y5" i="1"/>
  <c r="Y6" i="1"/>
  <c r="Y7" i="1"/>
  <c r="Y8" i="1"/>
  <c r="Y9" i="1"/>
  <c r="AD9" i="1" s="1"/>
  <c r="M7" i="1"/>
  <c r="M3" i="1" l="1"/>
  <c r="Z3" i="1"/>
  <c r="AA3" i="1" l="1"/>
  <c r="AD3" i="1" s="1"/>
  <c r="X5" i="1"/>
  <c r="AC5" i="1" s="1"/>
  <c r="X9" i="1"/>
  <c r="AC9" i="1" s="1"/>
  <c r="X4" i="1"/>
  <c r="AC4" i="1" s="1"/>
  <c r="X8" i="1"/>
  <c r="AC8" i="1" s="1"/>
  <c r="X3" i="1"/>
  <c r="AC3" i="1" s="1"/>
  <c r="X6" i="1"/>
  <c r="AC6" i="1" s="1"/>
  <c r="X7" i="1"/>
  <c r="AC7" i="1" s="1"/>
  <c r="AD6" i="1"/>
  <c r="AD8" i="1"/>
  <c r="AD7" i="1"/>
  <c r="AD4" i="1"/>
  <c r="AD5" i="1"/>
</calcChain>
</file>

<file path=xl/sharedStrings.xml><?xml version="1.0" encoding="utf-8"?>
<sst xmlns="http://schemas.openxmlformats.org/spreadsheetml/2006/main" count="128" uniqueCount="52">
  <si>
    <t>Chronic Inhalation Reference Concentration Reference</t>
  </si>
  <si>
    <t>Inhalation Unit Risk Reference</t>
  </si>
  <si>
    <t>Trichlorofluoromethane</t>
  </si>
  <si>
    <t>75-69-4</t>
  </si>
  <si>
    <t>IRIS</t>
  </si>
  <si>
    <t>HEAST</t>
  </si>
  <si>
    <t>PPRTV Current</t>
  </si>
  <si>
    <t>Dichlorodifluoromethane</t>
  </si>
  <si>
    <t>75-71-8</t>
  </si>
  <si>
    <t>Trimethylbenzene, 1,2,4-</t>
  </si>
  <si>
    <t>95-63-6</t>
  </si>
  <si>
    <t>Trimethylbenzene, 1,3,5-</t>
  </si>
  <si>
    <t>108-67-8</t>
  </si>
  <si>
    <t>Ethyl Chloride</t>
  </si>
  <si>
    <t>75-00-3</t>
  </si>
  <si>
    <t>indoor</t>
  </si>
  <si>
    <t>outdoor</t>
  </si>
  <si>
    <t>Commerciale</t>
  </si>
  <si>
    <t>Residenziale</t>
  </si>
  <si>
    <t>EM Non canc</t>
  </si>
  <si>
    <t>Indoor</t>
  </si>
  <si>
    <t>Tetraclorometano</t>
  </si>
  <si>
    <t>74-83-9</t>
  </si>
  <si>
    <t>56-23-5</t>
  </si>
  <si>
    <t>Bromomethane</t>
  </si>
  <si>
    <t>-</t>
  </si>
  <si>
    <t xml:space="preserve">EM Canc </t>
  </si>
  <si>
    <t>RESIDENZIALE</t>
  </si>
  <si>
    <t>Età</t>
  </si>
  <si>
    <t>Outdoor</t>
  </si>
  <si>
    <t>0-6</t>
  </si>
  <si>
    <t>7-16</t>
  </si>
  <si>
    <t>17-65</t>
  </si>
  <si>
    <t>&gt;65</t>
  </si>
  <si>
    <t>Csoglia Non Canc Indoor (mg/m3)</t>
  </si>
  <si>
    <t>Csoglia Non Canc Outdoor (mg/m3)</t>
  </si>
  <si>
    <t>Csoglia Canc
Indoor  (mg/m3)</t>
  </si>
  <si>
    <t>Csoglia Canc Outdoor (mg/m3)</t>
  </si>
  <si>
    <t>Csoglia Commerciale Indoor (mg/m3)</t>
  </si>
  <si>
    <t>Csoglia Commerciale outdoor (mg/m3)</t>
  </si>
  <si>
    <t>Csoglia Canc
Indoor (mg/m3)</t>
  </si>
  <si>
    <t>Csoglia Residenziale Indoor (mg/m3)</t>
  </si>
  <si>
    <t>Csoglia Residenziale outdoor (mg/m3)</t>
  </si>
  <si>
    <t>CAS NUM</t>
  </si>
  <si>
    <t>Parametro</t>
  </si>
  <si>
    <t>Inhalation Unit Risk (microg/m3)</t>
  </si>
  <si>
    <t>Chronic Inhalation Reference Concentration (mg/m3)</t>
  </si>
  <si>
    <t>RICREATIVO</t>
  </si>
  <si>
    <t>Ricreativo</t>
  </si>
  <si>
    <t>Csoglia Ricreativo Indoor (mg/m3)</t>
  </si>
  <si>
    <t>Csoglia Ricreativo outdoor (mg/m3)</t>
  </si>
  <si>
    <t>Alfa: 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</si>
</sst>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0066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47">
    <xf numFmtId="0" fontId="0" fillId="0" borderId="0" xfId="0"/>
    <xf numFmtId="164" fontId="1" fillId="2" borderId="1" xfId="1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Font="1"/>
    <xf numFmtId="0" fontId="0" fillId="5" borderId="1" xfId="0" applyFont="1" applyFill="1" applyBorder="1"/>
    <xf numFmtId="0" fontId="1" fillId="5" borderId="1" xfId="1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1" fontId="0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/>
    </xf>
    <xf numFmtId="11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11" fontId="0" fillId="0" borderId="0" xfId="0" applyNumberFormat="1" applyFont="1"/>
    <xf numFmtId="0" fontId="0" fillId="0" borderId="0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17" fontId="0" fillId="0" borderId="1" xfId="0" quotePrefix="1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quotePrefix="1" applyFont="1" applyBorder="1" applyAlignment="1">
      <alignment horizontal="center" vertical="center"/>
    </xf>
    <xf numFmtId="164" fontId="1" fillId="2" borderId="1" xfId="1" applyNumberFormat="1" applyFont="1" applyBorder="1" applyAlignment="1">
      <alignment horizontal="center" vertical="center"/>
    </xf>
    <xf numFmtId="0" fontId="0" fillId="0" borderId="3" xfId="0" applyFont="1" applyBorder="1"/>
    <xf numFmtId="0" fontId="4" fillId="4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1" fontId="0" fillId="0" borderId="6" xfId="0" applyNumberFormat="1" applyFont="1" applyBorder="1" applyAlignment="1">
      <alignment horizontal="center" vertical="center"/>
    </xf>
    <xf numFmtId="0" fontId="1" fillId="5" borderId="6" xfId="1" applyFont="1" applyFill="1" applyBorder="1" applyAlignment="1">
      <alignment horizontal="center"/>
    </xf>
    <xf numFmtId="165" fontId="0" fillId="0" borderId="6" xfId="0" applyNumberFormat="1" applyFont="1" applyBorder="1" applyAlignment="1">
      <alignment horizontal="center"/>
    </xf>
    <xf numFmtId="11" fontId="0" fillId="0" borderId="6" xfId="0" applyNumberFormat="1" applyFont="1" applyBorder="1" applyAlignment="1">
      <alignment horizontal="center"/>
    </xf>
    <xf numFmtId="0" fontId="5" fillId="6" borderId="4" xfId="1" applyFont="1" applyFill="1" applyBorder="1" applyAlignment="1">
      <alignment horizontal="center"/>
    </xf>
    <xf numFmtId="0" fontId="5" fillId="6" borderId="5" xfId="1" applyFont="1" applyFill="1" applyBorder="1" applyAlignment="1">
      <alignment horizontal="center"/>
    </xf>
    <xf numFmtId="0" fontId="5" fillId="6" borderId="2" xfId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6" borderId="1" xfId="1" applyFont="1" applyFill="1" applyBorder="1" applyAlignment="1">
      <alignment horizontal="center"/>
    </xf>
    <xf numFmtId="0" fontId="2" fillId="3" borderId="1" xfId="2" applyFont="1" applyBorder="1" applyAlignment="1">
      <alignment horizontal="center"/>
    </xf>
    <xf numFmtId="0" fontId="2" fillId="3" borderId="4" xfId="2" applyFont="1" applyBorder="1" applyAlignment="1">
      <alignment horizontal="center"/>
    </xf>
    <xf numFmtId="0" fontId="2" fillId="3" borderId="5" xfId="2" applyFont="1" applyBorder="1" applyAlignment="1">
      <alignment horizontal="center"/>
    </xf>
    <xf numFmtId="0" fontId="2" fillId="3" borderId="2" xfId="2" applyFont="1" applyBorder="1" applyAlignment="1">
      <alignment horizontal="center"/>
    </xf>
    <xf numFmtId="0" fontId="1" fillId="2" borderId="1" xfId="1" applyFont="1" applyBorder="1" applyAlignment="1">
      <alignment horizontal="center"/>
    </xf>
    <xf numFmtId="0" fontId="1" fillId="2" borderId="4" xfId="1" applyFont="1" applyBorder="1" applyAlignment="1">
      <alignment horizontal="center"/>
    </xf>
    <xf numFmtId="0" fontId="1" fillId="2" borderId="5" xfId="1" applyFont="1" applyBorder="1" applyAlignment="1">
      <alignment horizontal="center"/>
    </xf>
    <xf numFmtId="0" fontId="1" fillId="2" borderId="2" xfId="1" applyFont="1" applyBorder="1" applyAlignment="1">
      <alignment horizontal="center"/>
    </xf>
  </cellXfs>
  <cellStyles count="3">
    <cellStyle name="Neutrale" xfId="2" builtinId="28"/>
    <cellStyle name="Normale" xfId="0" builtinId="0"/>
    <cellStyle name="Valore valido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1047750</xdr:colOff>
      <xdr:row>10</xdr:row>
      <xdr:rowOff>31750</xdr:rowOff>
    </xdr:from>
    <xdr:to>
      <xdr:col>3</xdr:col>
      <xdr:colOff>917018</xdr:colOff>
      <xdr:row>15</xdr:row>
      <xdr:rowOff>145917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C238D7D-65FE-42B8-AC0A-FDBF2EA76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0" y="3651250"/>
          <a:ext cx="4457143" cy="10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9D03F-1945-413D-8F49-579B172DC9F1}">
  <dimension ref="A1:AD59"/>
  <sheetViews>
    <sheetView tabSelected="1" view="pageBreakPreview" zoomScale="60" zoomScaleNormal="70" workbookViewId="0">
      <selection activeCell="A25" sqref="A25"/>
    </sheetView>
  </sheetViews>
  <sheetFormatPr defaultColWidth="22.140625" defaultRowHeight="15" x14ac:dyDescent="0.25"/>
  <cols>
    <col min="1" max="1" width="34.85546875" style="5" bestFit="1" customWidth="1"/>
    <col min="2" max="2" width="12" style="5" bestFit="1" customWidth="1"/>
    <col min="3" max="3" width="22.140625" style="5" customWidth="1"/>
    <col min="4" max="6" width="17.85546875" style="5" customWidth="1"/>
    <col min="7" max="7" width="6.85546875" style="5" bestFit="1" customWidth="1"/>
    <col min="8" max="11" width="15.7109375" style="5" customWidth="1"/>
    <col min="12" max="12" width="3.42578125" style="5" customWidth="1"/>
    <col min="13" max="14" width="15.7109375" style="5" customWidth="1"/>
    <col min="15" max="15" width="7.42578125" style="5" customWidth="1"/>
    <col min="16" max="19" width="15.7109375" style="5" customWidth="1"/>
    <col min="20" max="20" width="3.42578125" style="5" customWidth="1"/>
    <col min="21" max="22" width="15.7109375" style="5" customWidth="1"/>
    <col min="23" max="23" width="7.42578125" style="5" customWidth="1"/>
    <col min="24" max="27" width="15.7109375" style="5" customWidth="1"/>
    <col min="28" max="28" width="3.42578125" style="5" customWidth="1"/>
    <col min="29" max="29" width="13.7109375" style="15" customWidth="1"/>
    <col min="30" max="30" width="13.7109375" style="5" customWidth="1"/>
    <col min="31" max="16384" width="22.140625" style="5"/>
  </cols>
  <sheetData>
    <row r="1" spans="1:30" x14ac:dyDescent="0.25">
      <c r="H1" s="44" t="s">
        <v>18</v>
      </c>
      <c r="I1" s="45"/>
      <c r="J1" s="45"/>
      <c r="K1" s="45"/>
      <c r="L1" s="45"/>
      <c r="M1" s="45"/>
      <c r="N1" s="46"/>
      <c r="P1" s="34" t="s">
        <v>48</v>
      </c>
      <c r="Q1" s="35"/>
      <c r="R1" s="35"/>
      <c r="S1" s="35"/>
      <c r="T1" s="35"/>
      <c r="U1" s="35"/>
      <c r="V1" s="36"/>
      <c r="X1" s="40" t="s">
        <v>17</v>
      </c>
      <c r="Y1" s="41"/>
      <c r="Z1" s="41"/>
      <c r="AA1" s="41"/>
      <c r="AB1" s="41"/>
      <c r="AC1" s="41"/>
      <c r="AD1" s="42"/>
    </row>
    <row r="2" spans="1:30" ht="60" x14ac:dyDescent="0.25">
      <c r="A2" s="25" t="s">
        <v>44</v>
      </c>
      <c r="B2" s="26" t="s">
        <v>43</v>
      </c>
      <c r="C2" s="25" t="s">
        <v>46</v>
      </c>
      <c r="D2" s="27" t="s">
        <v>0</v>
      </c>
      <c r="E2" s="27" t="s">
        <v>45</v>
      </c>
      <c r="F2" s="26" t="s">
        <v>1</v>
      </c>
      <c r="H2" s="25" t="s">
        <v>34</v>
      </c>
      <c r="I2" s="27" t="s">
        <v>35</v>
      </c>
      <c r="J2" s="27" t="s">
        <v>40</v>
      </c>
      <c r="K2" s="27" t="s">
        <v>37</v>
      </c>
      <c r="L2" s="27"/>
      <c r="M2" s="27" t="s">
        <v>41</v>
      </c>
      <c r="N2" s="26" t="s">
        <v>42</v>
      </c>
      <c r="P2" s="25" t="s">
        <v>34</v>
      </c>
      <c r="Q2" s="27" t="s">
        <v>35</v>
      </c>
      <c r="R2" s="27" t="s">
        <v>40</v>
      </c>
      <c r="S2" s="27" t="s">
        <v>37</v>
      </c>
      <c r="T2" s="27"/>
      <c r="U2" s="27" t="s">
        <v>49</v>
      </c>
      <c r="V2" s="26" t="s">
        <v>50</v>
      </c>
      <c r="X2" s="25" t="s">
        <v>34</v>
      </c>
      <c r="Y2" s="27" t="s">
        <v>35</v>
      </c>
      <c r="Z2" s="27" t="s">
        <v>36</v>
      </c>
      <c r="AA2" s="27" t="s">
        <v>37</v>
      </c>
      <c r="AB2" s="27"/>
      <c r="AC2" s="27" t="s">
        <v>38</v>
      </c>
      <c r="AD2" s="26" t="s">
        <v>39</v>
      </c>
    </row>
    <row r="3" spans="1:30" x14ac:dyDescent="0.25">
      <c r="A3" s="6" t="s">
        <v>21</v>
      </c>
      <c r="B3" s="6" t="s">
        <v>23</v>
      </c>
      <c r="C3" s="7">
        <v>0.1</v>
      </c>
      <c r="D3" s="8" t="s">
        <v>4</v>
      </c>
      <c r="E3" s="7">
        <v>6.0000000000000002E-6</v>
      </c>
      <c r="F3" s="8" t="s">
        <v>4</v>
      </c>
      <c r="H3" s="32">
        <f>C3/(0.1*$H$17)</f>
        <v>1.1173469387755104</v>
      </c>
      <c r="I3" s="32">
        <f>C3/(0.1*$I$17)</f>
        <v>13.172932330827066</v>
      </c>
      <c r="J3" s="32">
        <f>(0.000001)/(0.1*E3*1000*$K$13)</f>
        <v>4.3017088980553909E-3</v>
      </c>
      <c r="K3" s="32">
        <f>0.000001/(0.1*1000*E3*$K$14)</f>
        <v>9.3290734824281144E-2</v>
      </c>
      <c r="L3" s="16"/>
      <c r="M3" s="33">
        <f t="shared" ref="M3:M9" si="0">MIN(H3,J3)</f>
        <v>4.3017088980553909E-3</v>
      </c>
      <c r="N3" s="33">
        <f>MIN(I3,K3)</f>
        <v>9.3290734824281144E-2</v>
      </c>
      <c r="P3" s="7" t="s">
        <v>25</v>
      </c>
      <c r="Q3" s="12">
        <f>C3/(0.1*$Q$15)</f>
        <v>27.80952380952381</v>
      </c>
      <c r="R3" s="7" t="s">
        <v>25</v>
      </c>
      <c r="S3" s="12">
        <f>0.000001/(0.1*1000*E3*$S$14)</f>
        <v>0.11145038167938931</v>
      </c>
      <c r="T3" s="16"/>
      <c r="U3" s="31" t="s">
        <v>25</v>
      </c>
      <c r="V3" s="33">
        <f>MIN(Q3,S3)</f>
        <v>0.11145038167938931</v>
      </c>
      <c r="X3" s="28">
        <f>(1*C3)/(0.1*$Y$13)</f>
        <v>4.3800000000000008</v>
      </c>
      <c r="Y3" s="28">
        <f>C3/(0.1*$Y$14)</f>
        <v>4.3800000000000008</v>
      </c>
      <c r="Z3" s="29">
        <f>0.000001/(0.1*$AA$13*E3*1000)</f>
        <v>2.044E-2</v>
      </c>
      <c r="AA3" s="29">
        <f>0.000001/(0.1*$AA$14*E3*1000)</f>
        <v>2.044E-2</v>
      </c>
      <c r="AB3" s="16"/>
      <c r="AC3" s="30">
        <f t="shared" ref="AC3:AD4" si="1">MIN(X3,Z3)</f>
        <v>2.044E-2</v>
      </c>
      <c r="AD3" s="30">
        <f t="shared" si="1"/>
        <v>2.044E-2</v>
      </c>
    </row>
    <row r="4" spans="1:30" x14ac:dyDescent="0.25">
      <c r="A4" s="6" t="s">
        <v>2</v>
      </c>
      <c r="B4" s="6" t="s">
        <v>3</v>
      </c>
      <c r="C4" s="7">
        <v>0.7</v>
      </c>
      <c r="D4" s="8" t="s">
        <v>5</v>
      </c>
      <c r="E4" s="7"/>
      <c r="F4" s="8"/>
      <c r="H4" s="12">
        <f>C4/(0.1*$H$17)</f>
        <v>7.8214285714285721</v>
      </c>
      <c r="I4" s="12">
        <f>C4/(0.1*$I$17)</f>
        <v>92.210526315789465</v>
      </c>
      <c r="J4" s="9" t="s">
        <v>25</v>
      </c>
      <c r="K4" s="9" t="s">
        <v>25</v>
      </c>
      <c r="L4" s="16"/>
      <c r="M4" s="13">
        <f t="shared" si="0"/>
        <v>7.8214285714285721</v>
      </c>
      <c r="N4" s="13">
        <f>MIN(I4,K4)</f>
        <v>92.210526315789465</v>
      </c>
      <c r="P4" s="7" t="s">
        <v>25</v>
      </c>
      <c r="Q4" s="12">
        <f>C4/(0.1*$Q$15)</f>
        <v>194.66666666666666</v>
      </c>
      <c r="R4" s="7" t="s">
        <v>25</v>
      </c>
      <c r="S4" s="9" t="s">
        <v>25</v>
      </c>
      <c r="T4" s="16"/>
      <c r="U4" s="7" t="s">
        <v>25</v>
      </c>
      <c r="V4" s="13">
        <f>MIN(Q4,S4)</f>
        <v>194.66666666666666</v>
      </c>
      <c r="X4" s="9">
        <f>(1*C4)/(0.1*$Y$13)</f>
        <v>30.66</v>
      </c>
      <c r="Y4" s="9">
        <f>C4/(0.1*$Y$14)</f>
        <v>30.66</v>
      </c>
      <c r="Z4" s="10"/>
      <c r="AA4" s="10"/>
      <c r="AB4" s="16"/>
      <c r="AC4" s="11">
        <f t="shared" si="1"/>
        <v>30.66</v>
      </c>
      <c r="AD4" s="11">
        <f t="shared" si="1"/>
        <v>30.66</v>
      </c>
    </row>
    <row r="5" spans="1:30" x14ac:dyDescent="0.25">
      <c r="A5" s="6" t="s">
        <v>7</v>
      </c>
      <c r="B5" s="6" t="s">
        <v>8</v>
      </c>
      <c r="C5" s="7">
        <v>0.1</v>
      </c>
      <c r="D5" s="8" t="s">
        <v>6</v>
      </c>
      <c r="E5" s="7"/>
      <c r="F5" s="8"/>
      <c r="H5" s="12">
        <f>C5/(0.1*$H$17)</f>
        <v>1.1173469387755104</v>
      </c>
      <c r="I5" s="12">
        <f>C5/(0.1*$I$17)</f>
        <v>13.172932330827066</v>
      </c>
      <c r="J5" s="9" t="s">
        <v>25</v>
      </c>
      <c r="K5" s="9" t="s">
        <v>25</v>
      </c>
      <c r="L5" s="16"/>
      <c r="M5" s="13">
        <f t="shared" si="0"/>
        <v>1.1173469387755104</v>
      </c>
      <c r="N5" s="13">
        <f t="shared" ref="N5:N7" si="2">MIN(I5,K5)</f>
        <v>13.172932330827066</v>
      </c>
      <c r="P5" s="7" t="s">
        <v>25</v>
      </c>
      <c r="Q5" s="12">
        <f>C5/(0.1*$Q$15)</f>
        <v>27.80952380952381</v>
      </c>
      <c r="R5" s="7" t="s">
        <v>25</v>
      </c>
      <c r="S5" s="9" t="s">
        <v>25</v>
      </c>
      <c r="T5" s="16"/>
      <c r="U5" s="7" t="s">
        <v>25</v>
      </c>
      <c r="V5" s="13">
        <f t="shared" ref="V5:V7" si="3">MIN(Q5,S5)</f>
        <v>27.80952380952381</v>
      </c>
      <c r="X5" s="9">
        <f>(1*C5)/(0.1*$Y$13)</f>
        <v>4.3800000000000008</v>
      </c>
      <c r="Y5" s="9">
        <f>C5/(0.1*$Y$14)</f>
        <v>4.3800000000000008</v>
      </c>
      <c r="Z5" s="10"/>
      <c r="AA5" s="10"/>
      <c r="AB5" s="16"/>
      <c r="AC5" s="11">
        <f t="shared" ref="AC5:AC9" si="4">MIN(X5,Z5)</f>
        <v>4.3800000000000008</v>
      </c>
      <c r="AD5" s="11">
        <f t="shared" ref="AD5:AD9" si="5">MIN(Y5,AA5)</f>
        <v>4.3800000000000008</v>
      </c>
    </row>
    <row r="6" spans="1:30" x14ac:dyDescent="0.25">
      <c r="A6" s="6" t="s">
        <v>9</v>
      </c>
      <c r="B6" s="6" t="s">
        <v>10</v>
      </c>
      <c r="C6" s="7">
        <v>0.06</v>
      </c>
      <c r="D6" s="8" t="s">
        <v>4</v>
      </c>
      <c r="E6" s="7"/>
      <c r="F6" s="8"/>
      <c r="H6" s="12">
        <f>C6/(0.1*$H$17)</f>
        <v>0.67040816326530617</v>
      </c>
      <c r="I6" s="12">
        <f>C6/(0.1*$I$17)</f>
        <v>7.9037593984962395</v>
      </c>
      <c r="J6" s="9" t="s">
        <v>25</v>
      </c>
      <c r="K6" s="9" t="s">
        <v>25</v>
      </c>
      <c r="L6" s="16"/>
      <c r="M6" s="13">
        <f t="shared" si="0"/>
        <v>0.67040816326530617</v>
      </c>
      <c r="N6" s="13">
        <f t="shared" si="2"/>
        <v>7.9037593984962395</v>
      </c>
      <c r="P6" s="7" t="s">
        <v>25</v>
      </c>
      <c r="Q6" s="12">
        <f>C6/(0.1*$Q$15)</f>
        <v>16.685714285714287</v>
      </c>
      <c r="R6" s="7" t="s">
        <v>25</v>
      </c>
      <c r="S6" s="9" t="s">
        <v>25</v>
      </c>
      <c r="T6" s="16"/>
      <c r="U6" s="7" t="s">
        <v>25</v>
      </c>
      <c r="V6" s="13">
        <f t="shared" si="3"/>
        <v>16.685714285714287</v>
      </c>
      <c r="X6" s="9">
        <f>(1*C6)/(0.1*$Y$13)</f>
        <v>2.6280000000000001</v>
      </c>
      <c r="Y6" s="9">
        <f>C6/(0.1*$Y$14)</f>
        <v>2.6280000000000001</v>
      </c>
      <c r="Z6" s="10"/>
      <c r="AA6" s="10"/>
      <c r="AB6" s="16"/>
      <c r="AC6" s="11">
        <f t="shared" si="4"/>
        <v>2.6280000000000001</v>
      </c>
      <c r="AD6" s="11">
        <f t="shared" si="5"/>
        <v>2.6280000000000001</v>
      </c>
    </row>
    <row r="7" spans="1:30" x14ac:dyDescent="0.25">
      <c r="A7" s="6" t="s">
        <v>11</v>
      </c>
      <c r="B7" s="6" t="s">
        <v>12</v>
      </c>
      <c r="C7" s="7">
        <v>0.06</v>
      </c>
      <c r="D7" s="8" t="s">
        <v>4</v>
      </c>
      <c r="E7" s="7"/>
      <c r="F7" s="8"/>
      <c r="H7" s="12">
        <f>C7/(0.1*$H$17)</f>
        <v>0.67040816326530617</v>
      </c>
      <c r="I7" s="12">
        <f>C7/(0.1*$I$17)</f>
        <v>7.9037593984962395</v>
      </c>
      <c r="J7" s="9" t="s">
        <v>25</v>
      </c>
      <c r="K7" s="9" t="s">
        <v>25</v>
      </c>
      <c r="L7" s="16"/>
      <c r="M7" s="13">
        <f t="shared" si="0"/>
        <v>0.67040816326530617</v>
      </c>
      <c r="N7" s="13">
        <f t="shared" si="2"/>
        <v>7.9037593984962395</v>
      </c>
      <c r="P7" s="7" t="s">
        <v>25</v>
      </c>
      <c r="Q7" s="12">
        <f>C7/(0.1*$Q$15)</f>
        <v>16.685714285714287</v>
      </c>
      <c r="R7" s="7" t="s">
        <v>25</v>
      </c>
      <c r="S7" s="9" t="s">
        <v>25</v>
      </c>
      <c r="T7" s="16"/>
      <c r="U7" s="7" t="s">
        <v>25</v>
      </c>
      <c r="V7" s="13">
        <f t="shared" si="3"/>
        <v>16.685714285714287</v>
      </c>
      <c r="X7" s="9">
        <f>(1*C7)/(0.1*$Y$13)</f>
        <v>2.6280000000000001</v>
      </c>
      <c r="Y7" s="9">
        <f>C7/(0.1*$Y$14)</f>
        <v>2.6280000000000001</v>
      </c>
      <c r="Z7" s="10"/>
      <c r="AA7" s="10"/>
      <c r="AB7" s="16"/>
      <c r="AC7" s="11">
        <f t="shared" si="4"/>
        <v>2.6280000000000001</v>
      </c>
      <c r="AD7" s="11">
        <f t="shared" si="5"/>
        <v>2.6280000000000001</v>
      </c>
    </row>
    <row r="8" spans="1:30" x14ac:dyDescent="0.25">
      <c r="A8" s="6" t="s">
        <v>13</v>
      </c>
      <c r="B8" s="6" t="s">
        <v>14</v>
      </c>
      <c r="C8" s="7">
        <v>10</v>
      </c>
      <c r="D8" s="8" t="s">
        <v>4</v>
      </c>
      <c r="E8" s="7"/>
      <c r="F8" s="8"/>
      <c r="H8" s="12">
        <f>C8/(0.1*$H$17)</f>
        <v>111.73469387755104</v>
      </c>
      <c r="I8" s="12">
        <f>C8/(0.1*$I$17)</f>
        <v>1317.2932330827066</v>
      </c>
      <c r="J8" s="9" t="s">
        <v>25</v>
      </c>
      <c r="K8" s="9" t="s">
        <v>25</v>
      </c>
      <c r="L8" s="16"/>
      <c r="M8" s="13">
        <f t="shared" si="0"/>
        <v>111.73469387755104</v>
      </c>
      <c r="N8" s="13">
        <f t="shared" ref="N8:N9" si="6">MIN(I8,K8)</f>
        <v>1317.2932330827066</v>
      </c>
      <c r="P8" s="7" t="s">
        <v>25</v>
      </c>
      <c r="Q8" s="12">
        <f>C8/(0.1*$Q$15)</f>
        <v>2780.9523809523812</v>
      </c>
      <c r="R8" s="7" t="s">
        <v>25</v>
      </c>
      <c r="S8" s="9" t="s">
        <v>25</v>
      </c>
      <c r="T8" s="16"/>
      <c r="U8" s="7" t="s">
        <v>25</v>
      </c>
      <c r="V8" s="13">
        <f t="shared" ref="V8:V9" si="7">MIN(Q8,S8)</f>
        <v>2780.9523809523812</v>
      </c>
      <c r="X8" s="9">
        <f>(1*C8)/(0.1*$Y$13)</f>
        <v>438</v>
      </c>
      <c r="Y8" s="9">
        <f>C8/(0.1*$Y$14)</f>
        <v>438</v>
      </c>
      <c r="Z8" s="10"/>
      <c r="AA8" s="10"/>
      <c r="AB8" s="16"/>
      <c r="AC8" s="11">
        <f t="shared" si="4"/>
        <v>438</v>
      </c>
      <c r="AD8" s="11">
        <f t="shared" si="5"/>
        <v>438</v>
      </c>
    </row>
    <row r="9" spans="1:30" x14ac:dyDescent="0.25">
      <c r="A9" s="6" t="s">
        <v>24</v>
      </c>
      <c r="B9" s="6" t="s">
        <v>22</v>
      </c>
      <c r="C9" s="7">
        <v>5.0000000000000001E-3</v>
      </c>
      <c r="D9" s="8" t="s">
        <v>4</v>
      </c>
      <c r="E9" s="7"/>
      <c r="F9" s="8"/>
      <c r="H9" s="12">
        <f>C9/(0.1*$H$17)</f>
        <v>5.5867346938775521E-2</v>
      </c>
      <c r="I9" s="12">
        <f>C9/(0.1*$I$17)</f>
        <v>0.65864661654135337</v>
      </c>
      <c r="J9" s="9" t="s">
        <v>25</v>
      </c>
      <c r="K9" s="9" t="s">
        <v>25</v>
      </c>
      <c r="L9" s="24"/>
      <c r="M9" s="13">
        <f t="shared" si="0"/>
        <v>5.5867346938775521E-2</v>
      </c>
      <c r="N9" s="13">
        <f t="shared" si="6"/>
        <v>0.65864661654135337</v>
      </c>
      <c r="P9" s="7" t="s">
        <v>25</v>
      </c>
      <c r="Q9" s="12">
        <f>C9/(0.1*$Q$15)</f>
        <v>1.3904761904761904</v>
      </c>
      <c r="R9" s="7" t="s">
        <v>25</v>
      </c>
      <c r="S9" s="9" t="s">
        <v>25</v>
      </c>
      <c r="T9" s="24"/>
      <c r="U9" s="7" t="s">
        <v>25</v>
      </c>
      <c r="V9" s="13">
        <f t="shared" si="7"/>
        <v>1.3904761904761904</v>
      </c>
      <c r="X9" s="9">
        <f>(1*C9)/(0.1*$Y$13)</f>
        <v>0.21900000000000003</v>
      </c>
      <c r="Y9" s="9">
        <f>C9/(0.1*$Y$14)</f>
        <v>0.21900000000000003</v>
      </c>
      <c r="Z9" s="12"/>
      <c r="AA9" s="12"/>
      <c r="AB9" s="24"/>
      <c r="AC9" s="11">
        <f t="shared" si="4"/>
        <v>0.21900000000000003</v>
      </c>
      <c r="AD9" s="11">
        <f t="shared" si="5"/>
        <v>0.21900000000000003</v>
      </c>
    </row>
    <row r="10" spans="1:30" x14ac:dyDescent="0.25">
      <c r="M10" s="15"/>
      <c r="U10" s="15"/>
      <c r="X10" s="14"/>
      <c r="Y10" s="14"/>
      <c r="Z10" s="14"/>
      <c r="AA10" s="14"/>
      <c r="AD10" s="15"/>
    </row>
    <row r="11" spans="1:30" x14ac:dyDescent="0.25">
      <c r="G11" s="16"/>
      <c r="H11" s="37" t="s">
        <v>19</v>
      </c>
      <c r="I11" s="37"/>
      <c r="J11" s="37" t="s">
        <v>26</v>
      </c>
      <c r="K11" s="37"/>
      <c r="M11" s="15"/>
      <c r="P11" s="37" t="s">
        <v>19</v>
      </c>
      <c r="Q11" s="37"/>
      <c r="R11" s="37" t="s">
        <v>26</v>
      </c>
      <c r="S11" s="37"/>
      <c r="U11" s="15"/>
      <c r="X11" s="37" t="s">
        <v>19</v>
      </c>
      <c r="Y11" s="37"/>
      <c r="Z11" s="37" t="s">
        <v>26</v>
      </c>
      <c r="AA11" s="37"/>
      <c r="AD11" s="15"/>
    </row>
    <row r="12" spans="1:30" x14ac:dyDescent="0.25">
      <c r="E12" s="5" t="s">
        <v>51</v>
      </c>
      <c r="G12" s="16"/>
      <c r="H12" s="43" t="s">
        <v>27</v>
      </c>
      <c r="I12" s="43"/>
      <c r="J12" s="43" t="s">
        <v>27</v>
      </c>
      <c r="K12" s="43"/>
      <c r="P12" s="38" t="s">
        <v>47</v>
      </c>
      <c r="Q12" s="38"/>
      <c r="R12" s="38" t="s">
        <v>47</v>
      </c>
      <c r="S12" s="38"/>
      <c r="X12" s="39" t="s">
        <v>17</v>
      </c>
      <c r="Y12" s="39"/>
      <c r="Z12" s="39" t="s">
        <v>17</v>
      </c>
      <c r="AA12" s="39"/>
    </row>
    <row r="13" spans="1:30" x14ac:dyDescent="0.25">
      <c r="G13" s="17" t="s">
        <v>28</v>
      </c>
      <c r="H13" s="18" t="s">
        <v>20</v>
      </c>
      <c r="I13" s="18" t="s">
        <v>29</v>
      </c>
      <c r="J13" s="17" t="s">
        <v>15</v>
      </c>
      <c r="K13" s="19">
        <v>0.38744292237442923</v>
      </c>
      <c r="O13" s="17" t="s">
        <v>28</v>
      </c>
      <c r="P13" s="3" t="s">
        <v>20</v>
      </c>
      <c r="Q13" s="3" t="s">
        <v>29</v>
      </c>
      <c r="R13" s="17" t="s">
        <v>15</v>
      </c>
      <c r="S13" s="19" t="s">
        <v>25</v>
      </c>
      <c r="X13" s="9" t="s">
        <v>15</v>
      </c>
      <c r="Y13" s="9">
        <v>0.22831050228310501</v>
      </c>
      <c r="Z13" s="9" t="s">
        <v>15</v>
      </c>
      <c r="AA13" s="9">
        <v>8.1539465101108932E-2</v>
      </c>
    </row>
    <row r="14" spans="1:30" x14ac:dyDescent="0.25">
      <c r="G14" s="17" t="s">
        <v>30</v>
      </c>
      <c r="H14" s="19">
        <v>0.79109589041095896</v>
      </c>
      <c r="I14" s="19">
        <v>2.796803652968036E-2</v>
      </c>
      <c r="J14" s="17" t="s">
        <v>16</v>
      </c>
      <c r="K14" s="19">
        <v>1.7865296803652966E-2</v>
      </c>
      <c r="O14" s="17" t="s">
        <v>30</v>
      </c>
      <c r="P14" s="4" t="s">
        <v>25</v>
      </c>
      <c r="Q14" s="2">
        <v>1.9977168949771688E-2</v>
      </c>
      <c r="R14" s="17" t="s">
        <v>16</v>
      </c>
      <c r="S14" s="19">
        <v>1.4954337899543379E-2</v>
      </c>
      <c r="X14" s="9" t="s">
        <v>16</v>
      </c>
      <c r="Y14" s="9">
        <v>0.22831050228310501</v>
      </c>
      <c r="Z14" s="9" t="s">
        <v>16</v>
      </c>
      <c r="AA14" s="9">
        <v>8.1539465101108932E-2</v>
      </c>
    </row>
    <row r="15" spans="1:30" x14ac:dyDescent="0.25">
      <c r="G15" s="20" t="s">
        <v>31</v>
      </c>
      <c r="H15" s="19">
        <v>0.78310502283105021</v>
      </c>
      <c r="I15" s="19">
        <v>1.9977168949771688E-2</v>
      </c>
      <c r="J15" s="21"/>
      <c r="K15" s="21"/>
      <c r="O15" s="20" t="s">
        <v>31</v>
      </c>
      <c r="P15" s="4" t="s">
        <v>25</v>
      </c>
      <c r="Q15" s="1">
        <v>3.5958904109589039E-2</v>
      </c>
      <c r="R15" s="21"/>
      <c r="S15" s="21"/>
    </row>
    <row r="16" spans="1:30" x14ac:dyDescent="0.25">
      <c r="G16" s="22" t="s">
        <v>32</v>
      </c>
      <c r="H16" s="19">
        <v>0.71917808219178081</v>
      </c>
      <c r="I16" s="19">
        <v>3.5958904109589039E-2</v>
      </c>
      <c r="J16" s="21"/>
      <c r="K16" s="21"/>
      <c r="O16" s="22" t="s">
        <v>32</v>
      </c>
      <c r="P16" s="4" t="s">
        <v>25</v>
      </c>
      <c r="Q16" s="2">
        <v>3.1963470319634701E-2</v>
      </c>
      <c r="R16" s="21"/>
      <c r="S16" s="21"/>
    </row>
    <row r="17" spans="7:29" x14ac:dyDescent="0.25">
      <c r="G17" s="17" t="s">
        <v>33</v>
      </c>
      <c r="H17" s="23">
        <v>0.89497716894977153</v>
      </c>
      <c r="I17" s="23">
        <v>7.5913242009132423E-2</v>
      </c>
      <c r="J17" s="21"/>
      <c r="K17" s="21"/>
      <c r="O17" s="17" t="s">
        <v>33</v>
      </c>
      <c r="P17" s="4" t="s">
        <v>25</v>
      </c>
      <c r="Q17" s="2">
        <v>2.3972602739726026E-2</v>
      </c>
      <c r="R17" s="21"/>
      <c r="S17" s="21"/>
    </row>
    <row r="19" spans="7:29" x14ac:dyDescent="0.25">
      <c r="AC19" s="5"/>
    </row>
    <row r="20" spans="7:29" x14ac:dyDescent="0.25">
      <c r="AC20" s="5"/>
    </row>
    <row r="21" spans="7:29" x14ac:dyDescent="0.25">
      <c r="AC21" s="5"/>
    </row>
    <row r="22" spans="7:29" x14ac:dyDescent="0.25">
      <c r="AC22" s="5"/>
    </row>
    <row r="23" spans="7:29" x14ac:dyDescent="0.25">
      <c r="AC23" s="5"/>
    </row>
    <row r="24" spans="7:29" x14ac:dyDescent="0.25">
      <c r="AC24" s="5"/>
    </row>
    <row r="25" spans="7:29" x14ac:dyDescent="0.25">
      <c r="AC25" s="5"/>
    </row>
    <row r="26" spans="7:29" x14ac:dyDescent="0.25">
      <c r="AC26" s="5"/>
    </row>
    <row r="27" spans="7:29" x14ac:dyDescent="0.25">
      <c r="AC27" s="5"/>
    </row>
    <row r="28" spans="7:29" x14ac:dyDescent="0.25">
      <c r="AC28" s="5"/>
    </row>
    <row r="29" spans="7:29" x14ac:dyDescent="0.25">
      <c r="AC29" s="5"/>
    </row>
    <row r="30" spans="7:29" x14ac:dyDescent="0.25">
      <c r="AC30" s="5"/>
    </row>
    <row r="31" spans="7:29" x14ac:dyDescent="0.25">
      <c r="AC31" s="5"/>
    </row>
    <row r="32" spans="7:29" x14ac:dyDescent="0.25">
      <c r="AC32" s="5"/>
    </row>
    <row r="33" spans="29:29" x14ac:dyDescent="0.25">
      <c r="AC33" s="5"/>
    </row>
    <row r="34" spans="29:29" x14ac:dyDescent="0.25">
      <c r="AC34" s="5"/>
    </row>
    <row r="35" spans="29:29" x14ac:dyDescent="0.25">
      <c r="AC35" s="5"/>
    </row>
    <row r="36" spans="29:29" x14ac:dyDescent="0.25">
      <c r="AC36" s="5"/>
    </row>
    <row r="37" spans="29:29" x14ac:dyDescent="0.25">
      <c r="AC37" s="5"/>
    </row>
    <row r="38" spans="29:29" x14ac:dyDescent="0.25">
      <c r="AC38" s="5"/>
    </row>
    <row r="39" spans="29:29" x14ac:dyDescent="0.25">
      <c r="AC39" s="5"/>
    </row>
    <row r="40" spans="29:29" x14ac:dyDescent="0.25">
      <c r="AC40" s="5"/>
    </row>
    <row r="41" spans="29:29" x14ac:dyDescent="0.25">
      <c r="AC41" s="5"/>
    </row>
    <row r="42" spans="29:29" x14ac:dyDescent="0.25">
      <c r="AC42" s="5"/>
    </row>
    <row r="43" spans="29:29" x14ac:dyDescent="0.25">
      <c r="AC43" s="5"/>
    </row>
    <row r="44" spans="29:29" x14ac:dyDescent="0.25">
      <c r="AC44" s="5"/>
    </row>
    <row r="45" spans="29:29" x14ac:dyDescent="0.25">
      <c r="AC45" s="5"/>
    </row>
    <row r="46" spans="29:29" x14ac:dyDescent="0.25">
      <c r="AC46" s="5"/>
    </row>
    <row r="47" spans="29:29" x14ac:dyDescent="0.25">
      <c r="AC47" s="5"/>
    </row>
    <row r="48" spans="29:29" x14ac:dyDescent="0.25">
      <c r="AC48" s="5"/>
    </row>
    <row r="49" spans="29:29" x14ac:dyDescent="0.25">
      <c r="AC49" s="5"/>
    </row>
    <row r="50" spans="29:29" x14ac:dyDescent="0.25">
      <c r="AC50" s="5"/>
    </row>
    <row r="51" spans="29:29" x14ac:dyDescent="0.25">
      <c r="AC51" s="5"/>
    </row>
    <row r="52" spans="29:29" x14ac:dyDescent="0.25">
      <c r="AC52" s="5"/>
    </row>
    <row r="53" spans="29:29" x14ac:dyDescent="0.25">
      <c r="AC53" s="5"/>
    </row>
    <row r="54" spans="29:29" x14ac:dyDescent="0.25">
      <c r="AC54" s="5"/>
    </row>
    <row r="55" spans="29:29" x14ac:dyDescent="0.25">
      <c r="AC55" s="5"/>
    </row>
    <row r="56" spans="29:29" x14ac:dyDescent="0.25">
      <c r="AC56" s="5"/>
    </row>
    <row r="57" spans="29:29" x14ac:dyDescent="0.25">
      <c r="AC57" s="5"/>
    </row>
    <row r="58" spans="29:29" x14ac:dyDescent="0.25">
      <c r="AC58" s="5"/>
    </row>
    <row r="59" spans="29:29" x14ac:dyDescent="0.25">
      <c r="AC59" s="5"/>
    </row>
  </sheetData>
  <mergeCells count="15">
    <mergeCell ref="J11:K11"/>
    <mergeCell ref="J12:K12"/>
    <mergeCell ref="H11:I11"/>
    <mergeCell ref="H12:I12"/>
    <mergeCell ref="H1:N1"/>
    <mergeCell ref="Z11:AA11"/>
    <mergeCell ref="Z12:AA12"/>
    <mergeCell ref="X11:Y11"/>
    <mergeCell ref="X12:Y12"/>
    <mergeCell ref="X1:AD1"/>
    <mergeCell ref="P1:V1"/>
    <mergeCell ref="P11:Q11"/>
    <mergeCell ref="R11:S11"/>
    <mergeCell ref="P12:Q12"/>
    <mergeCell ref="R12:S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landscape" horizontalDpi="300" verticalDpi="300" r:id="rId1"/>
  <headerFooter>
    <oddHeader>&amp;L&amp;G&amp;C
&amp;"-,Grassetto"&amp;14Tabella A3-2 - Elaborazione per calcolo Csoglia</oddHeader>
  </headerFooter>
  <colBreaks count="3" manualBreakCount="3">
    <brk id="6" max="22" man="1"/>
    <brk id="14" max="22" man="1"/>
    <brk id="22" max="22" man="1"/>
  </col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BA60DFFDA8BC478C676094050B8592" ma:contentTypeVersion="3" ma:contentTypeDescription="Create a new document." ma:contentTypeScope="" ma:versionID="f3ceac48f06e7f4fc7bd97e1d1adf30a">
  <xsd:schema xmlns:xsd="http://www.w3.org/2001/XMLSchema" xmlns:xs="http://www.w3.org/2001/XMLSchema" xmlns:p="http://schemas.microsoft.com/office/2006/metadata/properties" xmlns:ns2="38bfce0a-cf1b-481c-ac1f-99481f890242" targetNamespace="http://schemas.microsoft.com/office/2006/metadata/properties" ma:root="true" ma:fieldsID="33a948ffb71425740cee4273f3a6839f" ns2:_="">
    <xsd:import namespace="38bfce0a-cf1b-481c-ac1f-99481f8902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bfce0a-cf1b-481c-ac1f-99481f8902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853DE1-A0E6-4A78-B8AE-DB7703DB54C3}"/>
</file>

<file path=customXml/itemProps2.xml><?xml version="1.0" encoding="utf-8"?>
<ds:datastoreItem xmlns:ds="http://schemas.openxmlformats.org/officeDocument/2006/customXml" ds:itemID="{07CCE596-BB25-43E1-A94E-60C6AA962C1E}"/>
</file>

<file path=customXml/itemProps3.xml><?xml version="1.0" encoding="utf-8"?>
<ds:datastoreItem xmlns:ds="http://schemas.openxmlformats.org/officeDocument/2006/customXml" ds:itemID="{D5E49BF8-0718-4558-8E7F-6993B19949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Giuliani, Alberto</dc:creator>
  <cp:lastModifiedBy>Giuliani, Alberto</cp:lastModifiedBy>
  <cp:lastPrinted>2019-05-17T09:24:03Z</cp:lastPrinted>
  <dcterms:created xsi:type="dcterms:W3CDTF">2019-05-16T10:01:44Z</dcterms:created>
  <dcterms:modified xsi:type="dcterms:W3CDTF">2019-05-17T09:24:08Z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0x0101007CBA60DFFDA8BC478C676094050B8592</vt:lpwstr>
  </property>
  <property fmtid="{D5CDD505-2E9C-101B-9397-08002B2CF9AE}" pid="3" name="Order">
    <vt:r8>35100</vt:r8>
  </property>
</Properties>
</file>